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投资理财收益分析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<sst xmlns="http://schemas.openxmlformats.org/spreadsheetml/2006/main" count="27" uniqueCount="27">
  <si>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投资理财收益分析明细表</t>
  </si>
  <si>
    <t>序号</t>
  </si>
  <si>
    <t>股票名称</t>
  </si>
  <si>
    <t>股票代码</t>
  </si>
  <si>
    <t>买入日期</t>
  </si>
  <si>
    <t>买入价格（元）</t>
  </si>
  <si>
    <t>买入数量（股）</t>
  </si>
  <si>
    <t>总成本（元）</t>
  </si>
  <si>
    <t>现在价格（元）</t>
  </si>
  <si>
    <t>当前持仓（元）</t>
  </si>
  <si>
    <t>盈亏（元）</t>
  </si>
  <si>
    <t>盈亏比</t>
  </si>
  <si>
    <t>累计盈亏（元）</t>
  </si>
  <si>
    <t>京东方A</t>
  </si>
  <si>
    <t>000725</t>
  </si>
  <si>
    <t>中国平安</t>
  </si>
  <si>
    <t>平安银行</t>
  </si>
  <si>
    <t>000001</t>
  </si>
  <si>
    <t>收益率</t>
  </si>
  <si>
    <t>中国银行</t>
  </si>
  <si>
    <t>招商银行</t>
  </si>
  <si>
    <t>伊利股份</t>
  </si>
  <si>
    <t>格力电器</t>
  </si>
  <si>
    <t>000651</t>
  </si>
  <si>
    <t>备注：
后期操作情况（卖出、买进或者继续持有）备注在此处。</t>
  </si>
  <si>
    <t>美的集团</t>
  </si>
  <si>
    <t>000333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</si>
</sst>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%"/>
  </numFmts>
  <fonts count="23">
    <font>
      <sz val="11"/>
      <color theme="1"/>
      <name val="黑体"/>
      <family val="3"/>
      <charset val="134"/>
      <scheme val="minor"/>
    </font>
    <font>
      <sz val="10"/>
      <color theme="1"/>
      <name val="黑体"/>
      <family val="3"/>
      <charset val="134"/>
      <scheme val="minor"/>
    </font>
    <font>
      <sz val="20"/>
      <color theme="1"/>
      <name val="黑体"/>
      <family val="3"/>
      <charset val="134"/>
      <scheme val="minor"/>
    </font>
    <font>
      <b/>
      <sz val="10"/>
      <color theme="0"/>
      <name val="黑体"/>
      <family val="3"/>
      <charset val="134"/>
      <scheme val="minor"/>
    </font>
    <font>
      <b/>
      <sz val="10"/>
      <color theme="1"/>
      <name val="黑体"/>
      <family val="3"/>
      <charset val="134"/>
      <scheme val="minor"/>
    </font>
    <font>
      <u/>
      <sz val="11"/>
      <color rgb="FF0000FF"/>
      <name val="黑体"/>
      <family val="3"/>
      <charset val="134"/>
      <scheme val="minor"/>
    </font>
    <font>
      <u/>
      <sz val="11"/>
      <color rgb="FF800080"/>
      <name val="黑体"/>
      <family val="3"/>
      <charset val="134"/>
      <scheme val="minor"/>
    </font>
    <font>
      <sz val="11"/>
      <color rgb="FFFF0000"/>
      <name val="黑体"/>
      <family val="3"/>
      <charset val="134"/>
      <scheme val="minor"/>
    </font>
    <font>
      <b/>
      <sz val="18"/>
      <color theme="3"/>
      <name val="黑体"/>
      <family val="3"/>
      <charset val="134"/>
      <scheme val="minor"/>
    </font>
    <font>
      <i/>
      <sz val="11"/>
      <color rgb="FF7F7F7F"/>
      <name val="黑体"/>
      <family val="3"/>
      <charset val="134"/>
      <scheme val="minor"/>
    </font>
    <font>
      <b/>
      <sz val="15"/>
      <color theme="3"/>
      <name val="黑体"/>
      <family val="3"/>
      <charset val="134"/>
      <scheme val="minor"/>
    </font>
    <font>
      <b/>
      <sz val="13"/>
      <color theme="3"/>
      <name val="黑体"/>
      <family val="3"/>
      <charset val="134"/>
      <scheme val="minor"/>
    </font>
    <font>
      <b/>
      <sz val="11"/>
      <color theme="3"/>
      <name val="黑体"/>
      <family val="3"/>
      <charset val="134"/>
      <scheme val="minor"/>
    </font>
    <font>
      <sz val="11"/>
      <color rgb="FF3F3F76"/>
      <name val="黑体"/>
      <family val="3"/>
      <charset val="134"/>
      <scheme val="minor"/>
    </font>
    <font>
      <b/>
      <sz val="11"/>
      <color rgb="FF3F3F3F"/>
      <name val="黑体"/>
      <family val="3"/>
      <charset val="134"/>
      <scheme val="minor"/>
    </font>
    <font>
      <b/>
      <sz val="11"/>
      <color rgb="FFFA7D00"/>
      <name val="黑体"/>
      <family val="3"/>
      <charset val="134"/>
      <scheme val="minor"/>
    </font>
    <font>
      <b/>
      <sz val="11"/>
      <color rgb="FFFFFFFF"/>
      <name val="黑体"/>
      <family val="3"/>
      <charset val="134"/>
      <scheme val="minor"/>
    </font>
    <font>
      <sz val="11"/>
      <color rgb="FFFA7D00"/>
      <name val="黑体"/>
      <family val="3"/>
      <charset val="134"/>
      <scheme val="minor"/>
    </font>
    <font>
      <b/>
      <sz val="11"/>
      <color theme="1"/>
      <name val="黑体"/>
      <family val="3"/>
      <charset val="134"/>
      <scheme val="minor"/>
    </font>
    <font>
      <sz val="11"/>
      <color rgb="FF006100"/>
      <name val="黑体"/>
      <family val="3"/>
      <charset val="134"/>
      <scheme val="minor"/>
    </font>
    <font>
      <sz val="11"/>
      <color rgb="FF9C0006"/>
      <name val="黑体"/>
      <family val="3"/>
      <charset val="134"/>
      <scheme val="minor"/>
    </font>
    <font>
      <sz val="11"/>
      <color rgb="FF9C6500"/>
      <name val="黑体"/>
      <family val="3"/>
      <charset val="134"/>
      <scheme val="minor"/>
    </font>
    <font>
      <sz val="11"/>
      <color theme="0"/>
      <name val="黑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5"/>
      </left>
      <right style="thin">
        <color theme="0"/>
      </right>
      <top style="thin">
        <color theme="5"/>
      </top>
      <bottom/>
      <diagonal/>
    </border>
    <border>
      <left style="thin">
        <color theme="0"/>
      </left>
      <right style="thin">
        <color theme="0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1" fillId="0" borderId="7" xfId="3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8" fontId="4" fillId="4" borderId="7" xfId="3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49" fontId="1" fillId="0" borderId="5" xfId="0" applyNumberFormat="1" applyFont="1" applyFill="1" applyBorder="1" applyAlignment="1" quotePrefix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  <strike val="0"/>
        <color rgb="FFFF0000"/>
      </font>
    </dxf>
    <dxf>
      <font>
        <b val="1"/>
        <i val="0"/>
        <strike val="0"/>
        <color rgb="FF00B050"/>
      </font>
    </dxf>
  </dxfs>
  <tableStyles count="0" defaultTableStyle="TableStyleMedium2" defaultPivotStyle="PivotStyleLight16"/>
  <colors>
    <mruColors>
      <color rgb="00F3E3DA"/>
      <color rgb="00FFFFFF"/>
      <color rgb="00C4754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各股票盈亏柱形图</a:t>
            </a:r>
            <a:endParaRPr sz="1400" b="0" i="0" u="none" strike="noStrike" baseline="0">
              <a:solidFill>
                <a:srgbClr val="595959">
                  <a:alpha val="10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216110019646365"/>
          <c:y val="0.254084694898299"/>
          <c:w val="0.956777996070727"/>
          <c:h val="0.7045681893964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投资理财收益分析明细表!$B$3:$B$10</c:f>
              <c:strCache>
                <c:ptCount val="8"/>
                <c:pt idx="0">
                  <c:v>京东方A</c:v>
                </c:pt>
                <c:pt idx="1">
                  <c:v>中国平安</c:v>
                </c:pt>
                <c:pt idx="2">
                  <c:v>平安银行</c:v>
                </c:pt>
                <c:pt idx="3">
                  <c:v>中国银行</c:v>
                </c:pt>
                <c:pt idx="4">
                  <c:v>招商银行</c:v>
                </c:pt>
                <c:pt idx="5">
                  <c:v>伊利股份</c:v>
                </c:pt>
                <c:pt idx="6">
                  <c:v>格力电器</c:v>
                </c:pt>
                <c:pt idx="7">
                  <c:v>美的集团</c:v>
                </c:pt>
              </c:strCache>
            </c:strRef>
          </c:cat>
          <c:val>
            <c:numRef>
              <c:f>投资理财收益分析明细表!$J$3:$J$10</c:f>
              <c:numCache>
                <c:formatCode>General</c:formatCode>
                <c:ptCount val="8"/>
                <c:pt idx="0">
                  <c:v>14100</c:v>
                </c:pt>
                <c:pt idx="1">
                  <c:v>61840</c:v>
                </c:pt>
                <c:pt idx="2">
                  <c:v>4400</c:v>
                </c:pt>
                <c:pt idx="3">
                  <c:v>7050</c:v>
                </c:pt>
                <c:pt idx="4">
                  <c:v>18200</c:v>
                </c:pt>
                <c:pt idx="5">
                  <c:v>19320</c:v>
                </c:pt>
                <c:pt idx="6">
                  <c:v>50000</c:v>
                </c:pt>
                <c:pt idx="7">
                  <c:v>83260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684499038"/>
        <c:axId val="533952360"/>
      </c:barChart>
      <c:lineChart>
        <c:grouping val="standard"/>
        <c:varyColors val="0"/>
        <c:ser>
          <c:idx val="1"/>
          <c:order val="1"/>
          <c:tx>
            <c:strRef>
              <c:f>投资理财收益分析明细表!$K$2</c:f>
              <c:strCache>
                <c:ptCount val="1"/>
                <c:pt idx="0">
                  <c:v>盈亏比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cat>
            <c:strRef>
              <c:f>投资理财收益分析明细表!$B$3:$B$10</c:f>
              <c:strCache>
                <c:ptCount val="8"/>
                <c:pt idx="0">
                  <c:v>京东方A</c:v>
                </c:pt>
                <c:pt idx="1">
                  <c:v>中国平安</c:v>
                </c:pt>
                <c:pt idx="2">
                  <c:v>平安银行</c:v>
                </c:pt>
                <c:pt idx="3">
                  <c:v>中国银行</c:v>
                </c:pt>
                <c:pt idx="4">
                  <c:v>招商银行</c:v>
                </c:pt>
                <c:pt idx="5">
                  <c:v>伊利股份</c:v>
                </c:pt>
                <c:pt idx="6">
                  <c:v>格力电器</c:v>
                </c:pt>
                <c:pt idx="7">
                  <c:v>美的集团</c:v>
                </c:pt>
              </c:strCache>
            </c:strRef>
          </c:cat>
          <c:val>
            <c:numRef>
              <c:f>投资理财收益分析明细表!$K$3:$K$10</c:f>
              <c:numCache>
                <c:formatCode>0.0%</c:formatCode>
                <c:ptCount val="8"/>
                <c:pt idx="0">
                  <c:v>0.429878048780488</c:v>
                </c:pt>
                <c:pt idx="1">
                  <c:v>0.674372955288986</c:v>
                </c:pt>
                <c:pt idx="2">
                  <c:v>0.0664150943396227</c:v>
                </c:pt>
                <c:pt idx="3">
                  <c:v>0.163194444444445</c:v>
                </c:pt>
                <c:pt idx="4">
                  <c:v>0.319971870604782</c:v>
                </c:pt>
                <c:pt idx="5">
                  <c:v>0.366742596810934</c:v>
                </c:pt>
                <c:pt idx="6">
                  <c:v>0.557568999163647</c:v>
                </c:pt>
                <c:pt idx="7">
                  <c:v>1.4031007751938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370327"/>
        <c:axId val="18388289"/>
      </c:lineChart>
      <c:catAx>
        <c:axId val="68449903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952360"/>
        <c:crosses val="autoZero"/>
        <c:auto val="1"/>
        <c:lblAlgn val="ctr"/>
        <c:lblOffset val="100"/>
        <c:noMultiLvlLbl val="0"/>
      </c:catAx>
      <c:valAx>
        <c:axId val="533952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595959">
                    <a:alpha val="100000"/>
                  </a:srgbClr>
                </a:solidFill>
                <a:latin typeface="+mn-lt"/>
                <a:ea typeface="+mn-ea"/>
                <a:cs typeface="+mn-cs"/>
              </a:defRPr>
            </a:pPr>
          </a:p>
        </c:txPr>
        <c:crossAx val="684499038"/>
        <c:crosses val="autoZero"/>
        <c:crossBetween val="between"/>
      </c:valAx>
      <c:catAx>
        <c:axId val="790370327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595959">
                    <a:alpha val="100000"/>
                  </a:srgbClr>
                </a:solidFill>
                <a:latin typeface="+mn-lt"/>
                <a:ea typeface="+mn-ea"/>
                <a:cs typeface="+mn-cs"/>
              </a:defRPr>
            </a:pPr>
          </a:p>
        </c:txPr>
        <c:crossAx val="18388289"/>
        <c:crosses val="autoZero"/>
        <c:auto val="1"/>
        <c:lblAlgn val="ctr"/>
        <c:lblOffset val="100"/>
        <c:noMultiLvlLbl val="0"/>
      </c:catAx>
      <c:valAx>
        <c:axId val="18388289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90370327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16</xdr:row>
      <xdr:rowOff>22225</xdr:rowOff>
    </xdr:from>
    <xdr:to>
      <xdr:col>11</xdr:col>
      <xdr:colOff>806450</xdr:colOff>
      <xdr:row>27</xdr:row>
      <xdr:rowOff>87630</xdr:rowOff>
    </xdr:to>
    <xdr:graphicFrame>
      <xdr:nvGraphicFramePr>
        <xdr:cNvPr id="1026" name="图表 1"/>
        <xdr:cNvGraphicFramePr/>
      </xdr:nvGraphicFramePr>
      <xdr:xfrm>
        <a:off x="9525" y="5419725"/>
        <a:ext cx="8712200" cy="25800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暗香扑面">
  <a:themeElements>
    <a:clrScheme name="Fan">
      <a:dk1>
        <a:sysClr val="windowText" lastClr="000000"/>
      </a:dk1>
      <a:lt1>
        <a:sysClr val="window" lastClr="FFFFFF"/>
      </a:lt1>
      <a:dk2>
        <a:srgbClr val="2F2F2F"/>
      </a:dk2>
      <a:lt2>
        <a:srgbClr val="FFFFF4"/>
      </a:lt2>
      <a:accent1>
        <a:srgbClr val="918415"/>
      </a:accent1>
      <a:accent2>
        <a:srgbClr val="C47546"/>
      </a:accent2>
      <a:accent3>
        <a:srgbClr val="AFB591"/>
      </a:accent3>
      <a:accent4>
        <a:srgbClr val="B9945B"/>
      </a:accent4>
      <a:accent5>
        <a:srgbClr val="85ADBC"/>
      </a:accent5>
      <a:accent6>
        <a:srgbClr val="E5B440"/>
      </a:accent6>
      <a:hlink>
        <a:srgbClr val="00D5D5"/>
      </a:hlink>
      <a:folHlink>
        <a:srgbClr val="DD00DD"/>
      </a:folHlink>
    </a:clrScheme>
    <a:fontScheme name="Fan">
      <a:majorFont>
        <a:latin typeface="Franklin Gothic Medium"/>
        <a:ea typeface=""/>
        <a:cs typeface=""/>
        <a:font script="Jpan" typeface="HG創英角ｺﾞｼｯｸUB"/>
        <a:font script="Hang" typeface="HY견고딕"/>
        <a:font script="Hans" typeface="微软雅黑"/>
        <a:font script="Hant" typeface="微軟正黑體"/>
        <a:font script="Arab" typeface="Arial Bold"/>
        <a:font script="Hebr" typeface="Arial Bold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 Bold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HG創英角ｺﾞｼｯｸUB"/>
        <a:font script="Hang" typeface="맑은 고딕"/>
        <a:font script="Hans" typeface="黑体"/>
        <a:font script="Hant" typeface="新細明體"/>
        <a:font script="Arab" typeface="Arial"/>
        <a:font script="Hebr" typeface="Arial"/>
        <a:font script="Thai" typeface="Cordian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n">
      <a:fillStyleLst>
        <a:solidFill>
          <a:schemeClr val="phClr"/>
        </a:solidFill>
        <a:gradFill rotWithShape="1">
          <a:gsLst>
            <a:gs pos="0">
              <a:schemeClr val="phClr">
                <a:tint val="98000"/>
                <a:satMod val="220000"/>
              </a:schemeClr>
            </a:gs>
            <a:gs pos="31000">
              <a:schemeClr val="phClr">
                <a:tint val="30000"/>
                <a:satMod val="150000"/>
              </a:schemeClr>
            </a:gs>
            <a:gs pos="91000">
              <a:schemeClr val="phClr">
                <a:tint val="96000"/>
              </a:schemeClr>
            </a:gs>
          </a:gsLst>
          <a:path path="circle">
            <a:fillToRect l="50000" t="150000" r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28000"/>
                <a:satMod val="100000"/>
              </a:schemeClr>
              <a:schemeClr val="phClr">
                <a:tint val="100000"/>
                <a:satMod val="200000"/>
              </a:schemeClr>
            </a:duotone>
          </a:blip>
          <a:tile tx="0" ty="0" sx="80000" sy="8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10000"/>
              </a:schemeClr>
            </a:glow>
          </a:effectLst>
        </a:effectStyle>
        <a:effectStyle>
          <a:effectLst>
            <a:outerShdw blurRad="34925" dist="31750" dir="5400000" algn="tl" rotWithShape="0">
              <a:srgbClr val="000000">
                <a:alpha val="50000"/>
              </a:srgbClr>
            </a:outerShdw>
          </a:effectLst>
          <a:scene3d>
            <a:camera prst="orthographicFront">
              <a:rot lat="0" lon="0" rev="0"/>
            </a:camera>
            <a:lightRig rig="flood" dir="t">
              <a:rot lat="0" lon="0" rev="5400000"/>
            </a:lightRig>
          </a:scene3d>
          <a:sp3d contourW="9525" prstMaterial="dkEdge">
            <a:bevelT w="12000" h="24150"/>
            <a:contourClr>
              <a:schemeClr val="phClr">
                <a:satMod val="110000"/>
              </a:schemeClr>
            </a:contourClr>
          </a:sp3d>
        </a:effectStyle>
        <a:effectStyle>
          <a:effectLst>
            <a:outerShdw blurRad="50800" dist="31750" dir="5400000" algn="tl" rotWithShape="0">
              <a:srgbClr val="000000">
                <a:alpha val="50000"/>
              </a:srgbClr>
            </a:outerShdw>
          </a:effectLst>
          <a:scene3d>
            <a:camera prst="orthographicFront">
              <a:rot lat="0" lon="0" rev="0"/>
            </a:camera>
            <a:lightRig rig="flood" dir="t">
              <a:rot lat="0" lon="0" rev="5400000"/>
            </a:lightRig>
          </a:scene3d>
          <a:sp3d contourW="18700" prstMaterial="dkEdge">
            <a:bevelT w="44450" h="80600"/>
            <a:contourClr>
              <a:schemeClr val="phClr"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0000"/>
                <a:satMod val="1000000"/>
              </a:schemeClr>
            </a:gs>
            <a:gs pos="31000">
              <a:schemeClr val="phClr">
                <a:shade val="85000"/>
                <a:satMod val="450000"/>
              </a:schemeClr>
            </a:gs>
            <a:gs pos="100000">
              <a:schemeClr val="phClr">
                <a:tint val="70000"/>
                <a:satMod val="300000"/>
              </a:schemeClr>
            </a:gs>
          </a:gsLst>
          <a:path path="circle">
            <a:fillToRect l="50000" t="150000" r="50000"/>
          </a:path>
        </a:gradFill>
        <a:blipFill>
          <a:blip xmlns:r="http://schemas.openxmlformats.org/officeDocument/2006/relationships" r:embed="rId2">
            <a:duotone>
              <a:schemeClr val="phClr">
                <a:tint val="100000"/>
                <a:shade val="70000"/>
                <a:hueMod val="100000"/>
                <a:satMod val="100000"/>
              </a:schemeClr>
              <a:schemeClr val="phClr">
                <a:tint val="90000"/>
                <a:shade val="100000"/>
                <a:hueMod val="100000"/>
                <a:satMod val="100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showGridLines="0" tabSelected="1" workbookViewId="0">
      <selection activeCell="I10" sqref="I10"/>
    </sheetView>
  </sheetViews>
  <sheetFormatPr defaultColWidth="9" defaultRowHeight="13.5"/>
  <cols>
    <col min="1" max="1" width="4.625" customWidth="1"/>
    <col min="2" max="4" width="10.625" customWidth="1"/>
    <col min="5" max="11" width="9.625" customWidth="1"/>
    <col min="12" max="12" width="10.625" customWidth="1"/>
  </cols>
  <sheetData>
    <row r="1" ht="3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0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4" t="s">
        <v>12</v>
      </c>
      <c r="P2" s="15"/>
    </row>
    <row r="3" s="2" customFormat="1" ht="25" customHeight="1" spans="1:12">
      <c r="A3" s="7">
        <v>1</v>
      </c>
      <c r="B3" s="8" t="s">
        <v>13</v>
      </c>
      <c r="C3" s="23" t="s">
        <v>14</v>
      </c>
      <c r="D3" s="10">
        <v>43929</v>
      </c>
      <c r="E3" s="8">
        <v>3.28</v>
      </c>
      <c r="F3" s="8">
        <v>10000</v>
      </c>
      <c r="G3" s="8">
        <f t="shared" ref="G3:G10" si="0">E3*F3</f>
        <v>32800</v>
      </c>
      <c r="H3" s="8">
        <v>4.69</v>
      </c>
      <c r="I3" s="8">
        <f t="shared" ref="I3:I10" si="1">H3*F3</f>
        <v>46900</v>
      </c>
      <c r="J3" s="16">
        <f t="shared" ref="J3:J10" si="2">I3-G3</f>
        <v>14100</v>
      </c>
      <c r="K3" s="17">
        <f t="shared" ref="K3:K10" si="3">(H3-E3)/E3</f>
        <v>0.429878048780488</v>
      </c>
      <c r="L3" s="18">
        <f>SUM(I3:I16)-SUM(G3:G16)</f>
        <v>258170</v>
      </c>
    </row>
    <row r="4" s="2" customFormat="1" ht="25" customHeight="1" spans="1:12">
      <c r="A4" s="7">
        <v>2</v>
      </c>
      <c r="B4" s="8" t="s">
        <v>15</v>
      </c>
      <c r="C4" s="11">
        <v>601318</v>
      </c>
      <c r="D4" s="10">
        <v>42861</v>
      </c>
      <c r="E4" s="8">
        <v>45.85</v>
      </c>
      <c r="F4" s="8">
        <v>2000</v>
      </c>
      <c r="G4" s="8">
        <f t="shared" si="0"/>
        <v>91700</v>
      </c>
      <c r="H4" s="8">
        <v>76.77</v>
      </c>
      <c r="I4" s="8">
        <f t="shared" si="1"/>
        <v>153540</v>
      </c>
      <c r="J4" s="16">
        <f t="shared" si="2"/>
        <v>61840</v>
      </c>
      <c r="K4" s="17">
        <f t="shared" si="3"/>
        <v>0.674372955288986</v>
      </c>
      <c r="L4" s="18"/>
    </row>
    <row r="5" s="2" customFormat="1" ht="25" customHeight="1" spans="1:12">
      <c r="A5" s="7">
        <v>3</v>
      </c>
      <c r="B5" s="8" t="s">
        <v>16</v>
      </c>
      <c r="C5" s="23" t="s">
        <v>17</v>
      </c>
      <c r="D5" s="10">
        <v>44027</v>
      </c>
      <c r="E5" s="8">
        <v>13.25</v>
      </c>
      <c r="F5" s="8">
        <v>5000</v>
      </c>
      <c r="G5" s="8">
        <f t="shared" si="0"/>
        <v>66250</v>
      </c>
      <c r="H5" s="8">
        <v>14.13</v>
      </c>
      <c r="I5" s="8">
        <f t="shared" si="1"/>
        <v>70650</v>
      </c>
      <c r="J5" s="16">
        <f t="shared" si="2"/>
        <v>4400</v>
      </c>
      <c r="K5" s="17">
        <f t="shared" si="3"/>
        <v>0.0664150943396227</v>
      </c>
      <c r="L5" s="19" t="s">
        <v>18</v>
      </c>
    </row>
    <row r="6" s="2" customFormat="1" ht="25" customHeight="1" spans="1:12">
      <c r="A6" s="7">
        <v>4</v>
      </c>
      <c r="B6" s="8" t="s">
        <v>19</v>
      </c>
      <c r="C6" s="11">
        <v>601988</v>
      </c>
      <c r="D6" s="10">
        <v>44027</v>
      </c>
      <c r="E6" s="8">
        <v>2.88</v>
      </c>
      <c r="F6" s="8">
        <v>15000</v>
      </c>
      <c r="G6" s="8">
        <f t="shared" si="0"/>
        <v>43200</v>
      </c>
      <c r="H6" s="8">
        <v>3.35</v>
      </c>
      <c r="I6" s="8">
        <f t="shared" si="1"/>
        <v>50250</v>
      </c>
      <c r="J6" s="16">
        <f t="shared" si="2"/>
        <v>7050</v>
      </c>
      <c r="K6" s="17">
        <f t="shared" si="3"/>
        <v>0.163194444444445</v>
      </c>
      <c r="L6" s="20"/>
    </row>
    <row r="7" s="2" customFormat="1" ht="25" customHeight="1" spans="1:12">
      <c r="A7" s="7">
        <v>5</v>
      </c>
      <c r="B7" s="8" t="s">
        <v>20</v>
      </c>
      <c r="C7" s="8">
        <v>600036</v>
      </c>
      <c r="D7" s="10">
        <v>43317</v>
      </c>
      <c r="E7" s="8">
        <v>28.44</v>
      </c>
      <c r="F7" s="8">
        <v>2000</v>
      </c>
      <c r="G7" s="8">
        <f t="shared" si="0"/>
        <v>56880</v>
      </c>
      <c r="H7" s="8">
        <v>37.54</v>
      </c>
      <c r="I7" s="8">
        <f t="shared" si="1"/>
        <v>75080</v>
      </c>
      <c r="J7" s="16">
        <f t="shared" si="2"/>
        <v>18200</v>
      </c>
      <c r="K7" s="17">
        <f t="shared" si="3"/>
        <v>0.319971870604782</v>
      </c>
      <c r="L7" s="21">
        <f>L3/SUM(G3:G16)</f>
        <v>0.524176437744277</v>
      </c>
    </row>
    <row r="8" s="2" customFormat="1" ht="25" customHeight="1" spans="1:12">
      <c r="A8" s="7">
        <v>6</v>
      </c>
      <c r="B8" s="8" t="s">
        <v>21</v>
      </c>
      <c r="C8" s="8">
        <v>600887</v>
      </c>
      <c r="D8" s="10">
        <v>43318</v>
      </c>
      <c r="E8" s="8">
        <v>26.34</v>
      </c>
      <c r="F8" s="8">
        <v>2000</v>
      </c>
      <c r="G8" s="8">
        <f t="shared" si="0"/>
        <v>52680</v>
      </c>
      <c r="H8" s="12">
        <v>36</v>
      </c>
      <c r="I8" s="8">
        <f t="shared" si="1"/>
        <v>72000</v>
      </c>
      <c r="J8" s="16">
        <f t="shared" si="2"/>
        <v>19320</v>
      </c>
      <c r="K8" s="17">
        <f t="shared" si="3"/>
        <v>0.366742596810934</v>
      </c>
      <c r="L8" s="21"/>
    </row>
    <row r="9" s="2" customFormat="1" ht="25" customHeight="1" spans="1:12">
      <c r="A9" s="7">
        <v>7</v>
      </c>
      <c r="B9" s="8" t="s">
        <v>22</v>
      </c>
      <c r="C9" s="24" t="s">
        <v>23</v>
      </c>
      <c r="D9" s="10">
        <v>43319</v>
      </c>
      <c r="E9" s="8">
        <v>35.87</v>
      </c>
      <c r="F9" s="8">
        <v>2500</v>
      </c>
      <c r="G9" s="8">
        <f t="shared" si="0"/>
        <v>89675</v>
      </c>
      <c r="H9" s="8">
        <v>55.87</v>
      </c>
      <c r="I9" s="8">
        <f t="shared" si="1"/>
        <v>139675</v>
      </c>
      <c r="J9" s="16">
        <f t="shared" si="2"/>
        <v>50000</v>
      </c>
      <c r="K9" s="17">
        <f t="shared" si="3"/>
        <v>0.557568999163647</v>
      </c>
      <c r="L9" s="22" t="s">
        <v>24</v>
      </c>
    </row>
    <row r="10" s="2" customFormat="1" ht="25" customHeight="1" spans="1:12">
      <c r="A10" s="7">
        <v>8</v>
      </c>
      <c r="B10" s="8" t="s">
        <v>25</v>
      </c>
      <c r="C10" s="24" t="s">
        <v>26</v>
      </c>
      <c r="D10" s="10">
        <v>43320</v>
      </c>
      <c r="E10" s="8">
        <v>29.67</v>
      </c>
      <c r="F10" s="8">
        <v>2000</v>
      </c>
      <c r="G10" s="8">
        <f t="shared" si="0"/>
        <v>59340</v>
      </c>
      <c r="H10" s="12">
        <v>71.3</v>
      </c>
      <c r="I10" s="8">
        <f t="shared" si="1"/>
        <v>142600</v>
      </c>
      <c r="J10" s="16">
        <f t="shared" si="2"/>
        <v>83260</v>
      </c>
      <c r="K10" s="17">
        <f t="shared" si="3"/>
        <v>1.4031007751938</v>
      </c>
      <c r="L10" s="22"/>
    </row>
    <row r="11" s="2" customFormat="1" ht="25" customHeight="1" spans="1:12">
      <c r="A11" s="7">
        <v>9</v>
      </c>
      <c r="B11" s="8"/>
      <c r="C11" s="8"/>
      <c r="D11" s="10"/>
      <c r="E11" s="8"/>
      <c r="F11" s="8"/>
      <c r="G11" s="8"/>
      <c r="H11" s="8"/>
      <c r="I11" s="8"/>
      <c r="J11" s="16"/>
      <c r="K11" s="17"/>
      <c r="L11" s="22"/>
    </row>
    <row r="12" s="2" customFormat="1" ht="25" customHeight="1" spans="1:12">
      <c r="A12" s="7">
        <v>10</v>
      </c>
      <c r="B12" s="8"/>
      <c r="C12" s="8"/>
      <c r="D12" s="10"/>
      <c r="E12" s="8"/>
      <c r="F12" s="8"/>
      <c r="G12" s="8"/>
      <c r="H12" s="8"/>
      <c r="I12" s="8"/>
      <c r="J12" s="16"/>
      <c r="K12" s="17"/>
      <c r="L12" s="22"/>
    </row>
    <row r="13" s="2" customFormat="1" ht="25" customHeight="1" spans="1:12">
      <c r="A13" s="7">
        <v>11</v>
      </c>
      <c r="B13" s="8"/>
      <c r="C13" s="8"/>
      <c r="D13" s="10"/>
      <c r="E13" s="8"/>
      <c r="F13" s="8"/>
      <c r="G13" s="8"/>
      <c r="H13" s="8"/>
      <c r="I13" s="8"/>
      <c r="J13" s="16"/>
      <c r="K13" s="17"/>
      <c r="L13" s="22"/>
    </row>
    <row r="14" s="2" customFormat="1" ht="25" customHeight="1" spans="1:12">
      <c r="A14" s="7">
        <v>12</v>
      </c>
      <c r="B14" s="8"/>
      <c r="C14" s="8"/>
      <c r="D14" s="10"/>
      <c r="E14" s="8"/>
      <c r="F14" s="8"/>
      <c r="G14" s="8"/>
      <c r="H14" s="8"/>
      <c r="I14" s="8"/>
      <c r="J14" s="16"/>
      <c r="K14" s="17"/>
      <c r="L14" s="22"/>
    </row>
    <row r="15" s="2" customFormat="1" ht="25" customHeight="1" spans="1:12">
      <c r="A15" s="7">
        <v>13</v>
      </c>
      <c r="B15" s="8"/>
      <c r="C15" s="8"/>
      <c r="D15" s="10"/>
      <c r="E15" s="8"/>
      <c r="F15" s="8"/>
      <c r="G15" s="8"/>
      <c r="H15" s="8"/>
      <c r="I15" s="8"/>
      <c r="J15" s="16"/>
      <c r="K15" s="17"/>
      <c r="L15" s="22"/>
    </row>
    <row r="16" s="2" customFormat="1" ht="25" customHeight="1" spans="1:12">
      <c r="A16" s="7">
        <v>14</v>
      </c>
      <c r="B16" s="8"/>
      <c r="C16" s="8"/>
      <c r="D16" s="10"/>
      <c r="E16" s="8"/>
      <c r="F16" s="8"/>
      <c r="G16" s="8"/>
      <c r="H16" s="8"/>
      <c r="I16" s="8"/>
      <c r="J16" s="16"/>
      <c r="K16" s="17"/>
      <c r="L16" s="22"/>
    </row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mergeCells count="5">
    <mergeCell ref="A1:L1"/>
    <mergeCell ref="L3:L4"/>
    <mergeCell ref="L5:L6"/>
    <mergeCell ref="L7:L8"/>
    <mergeCell ref="L9:L16"/>
  </mergeCells>
  <conditionalFormatting sqref="H3">
    <cfRule type="cellIs" dxfId="0" priority="8" operator="greaterThan">
      <formula>$E$3</formula>
    </cfRule>
    <cfRule type="cellIs" dxfId="1" priority="12" operator="lessThan">
      <formula>$E$3</formula>
    </cfRule>
  </conditionalFormatting>
  <conditionalFormatting sqref="H4">
    <cfRule type="cellIs" dxfId="0" priority="7" operator="greaterThan">
      <formula>$E$4</formula>
    </cfRule>
    <cfRule type="cellIs" dxfId="1" priority="11" operator="lessThan">
      <formula>$E$4</formula>
    </cfRule>
  </conditionalFormatting>
  <conditionalFormatting sqref="H5">
    <cfRule type="cellIs" dxfId="0" priority="6" operator="greaterThan">
      <formula>$E$5</formula>
    </cfRule>
    <cfRule type="cellIs" dxfId="1" priority="10" operator="lessThan">
      <formula>$E$5</formula>
    </cfRule>
  </conditionalFormatting>
  <conditionalFormatting sqref="H6:H10">
    <cfRule type="cellIs" dxfId="0" priority="3" operator="greaterThan">
      <formula>$E$6</formula>
    </cfRule>
    <cfRule type="cellIs" dxfId="1" priority="9" operator="lessThan">
      <formula>$E$6</formula>
    </cfRule>
  </conditionalFormatting>
  <conditionalFormatting sqref="K3:K16">
    <cfRule type="cellIs" dxfId="1" priority="4" operator="lessThan">
      <formula>0</formula>
    </cfRule>
    <cfRule type="cellIs" dxfId="0" priority="5" operator="greaterThan">
      <formula>0</formula>
    </cfRule>
  </conditionalFormatting>
  <conditionalFormatting sqref="L3:L4 L7:L8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1" right="1" top="1" bottom="1" header="0.5" footer="0.5"/>
  <pageSetup paperSize="9" orientation="landscape" horizontalDpi="600"/>
  <headerFooter/>
  <ignoredErrors>
    <ignoredError sqref="C9:C10 C5 C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投资理财收益分析明细表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一建必过</cp:lastModifiedBy>
  <dcterms:created xsi:type="dcterms:W3CDTF">2020-08-11T07:53:26Z</dcterms:created>
  <dcterms:modified xsi:type="dcterms:W3CDTF">2025-09-25T07:13:32Z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38DA98D63962431AB6B98293F9921C4C_11</vt:lpwstr>
  </property>
  <property fmtid="{D5CDD505-2E9C-101B-9397-08002B2CF9AE}" pid="3" name="KSOProductBuildVer">
    <vt:lpwstr>2052-12.1.0.22529</vt:lpwstr>
  </property>
  <property fmtid="{D5CDD505-2E9C-101B-9397-08002B2CF9AE}" pid="4" name="KSOTemplateUUID">
    <vt:lpwstr>v1.0_mb_NDxlq99mNOTQdm1UUtwvrA==</vt:lpwstr>
  </property>
</Properties>
</file>